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480" windowHeight="1164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163" i="1"/>
  <c r="G163"/>
  <c r="J68"/>
  <c r="G68"/>
  <c r="J27"/>
  <c r="I27"/>
  <c r="H27"/>
  <c r="G27"/>
  <c r="J30"/>
  <c r="G30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F100"/>
  <c r="B81"/>
  <c r="A81"/>
  <c r="J80"/>
  <c r="I80"/>
  <c r="H80"/>
  <c r="G80"/>
  <c r="F80"/>
  <c r="B71"/>
  <c r="A71"/>
  <c r="J70"/>
  <c r="J81" s="1"/>
  <c r="I70"/>
  <c r="H70"/>
  <c r="G70"/>
  <c r="G81" s="1"/>
  <c r="F70"/>
  <c r="F8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G24" s="1"/>
  <c r="G196" s="1"/>
  <c r="H23"/>
  <c r="I23"/>
  <c r="I24" s="1"/>
  <c r="I196" s="1"/>
  <c r="J23"/>
  <c r="F23"/>
  <c r="G13"/>
  <c r="H13"/>
  <c r="H24" s="1"/>
  <c r="H196" s="1"/>
  <c r="I13"/>
  <c r="J13"/>
  <c r="J24" s="1"/>
  <c r="J196" s="1"/>
  <c r="F13"/>
  <c r="H81"/>
  <c r="I81"/>
  <c r="F119"/>
  <c r="F157"/>
  <c r="F195"/>
  <c r="F24"/>
  <c r="F196" s="1"/>
</calcChain>
</file>

<file path=xl/sharedStrings.xml><?xml version="1.0" encoding="utf-8"?>
<sst xmlns="http://schemas.openxmlformats.org/spreadsheetml/2006/main" count="241" uniqueCount="66">
  <si>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</si>
  <si>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</si>
  <si>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</si>
  <si>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</si>
  <si>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</si>
  <si>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</si>
  <si>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</si>
  <si>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</si>
  <si>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</si>
  <si>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</si>
  <si>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</si>
  <si>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</si>
  <si>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</si>
  <si>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</si>
  <si>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</si>
  <si>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</si>
  <si>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</si>
  <si>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</si>
  <si>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</si>
  <si>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</si>
  <si>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</si>
  <si>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</si>
  <si>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</si>
  <si>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</si>
  <si>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</si>
  <si>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</si>
  <si>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</si>
  <si>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</si>
  <si>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</si>
  <si>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</si>
  <si>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</si>
  <si>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</si>
  <si>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</si>
  <si>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</si>
  <si>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</si>
  <si>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из овсяных хлопьев «Геркулес» с маслом сливочным</t>
  </si>
  <si>
    <t>Сыр (порциями)</t>
  </si>
  <si>
    <t>Батон пшеничный в/с</t>
  </si>
  <si>
    <t>Чай с сахаром</t>
  </si>
  <si>
    <t>Джем/Повидло</t>
  </si>
  <si>
    <t>к/к</t>
  </si>
  <si>
    <t>Каша молочная из риса и пшена «Дружба» с маслом сливочным</t>
  </si>
  <si>
    <t>Печенье затяжное</t>
  </si>
  <si>
    <t xml:space="preserve">Напиток из плодов шиповника 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</si>
  <si>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</si>
  <si>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</si>
  <si>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</si>
  <si>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</si>
  <si>
    <t xml:space="preserve"> Каша молочная жидкая из гречневой крупы с маслом сливочным</t>
  </si>
  <si>
    <t>Какао на молоке</t>
  </si>
  <si>
    <t>Каша вязкая молочная из пшенной крупы с маслом</t>
  </si>
  <si>
    <t>Напиток кофейный на молоке</t>
  </si>
  <si>
    <t>Яйцо вареное</t>
  </si>
  <si>
    <t>Запеканка рисовая с творогом и с соусом молочным сладким № 327</t>
  </si>
  <si>
    <t>МБОУ "Дубительская СОШ"</t>
  </si>
  <si>
    <t>Директор школы</t>
  </si>
  <si>
    <t xml:space="preserve">В.И.Пинясов </t>
  </si>
  <si>
    <t>капуста тушоная</t>
  </si>
  <si>
    <t>бутерброд с маслом и сыром</t>
  </si>
  <si>
    <t>какао на молоке</t>
  </si>
  <si>
    <t>хлеб пшеничный</t>
  </si>
  <si>
    <t>яйцо вареное</t>
  </si>
  <si>
    <t>каша рисовая молочная</t>
  </si>
  <si>
    <t xml:space="preserve">чай с сахаром и лимоном </t>
  </si>
  <si>
    <t>яблоко</t>
  </si>
  <si>
    <t>сухари ванильные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</si>
</sst>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10.5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wrapText="1"/>
      <protection locked="0"/>
    </xf>
    <xf numFmtId="0" fontId="10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vertical="center" wrapText="1"/>
      <protection locked="0"/>
    </xf>
    <xf numFmtId="0" fontId="10" fillId="4" borderId="21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2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2" fontId="10" fillId="4" borderId="2" xfId="0" applyNumberFormat="1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110" sqref="E109:E1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9" t="s">
        <v>54</v>
      </c>
      <c r="D1" s="70"/>
      <c r="E1" s="70"/>
      <c r="F1" s="13" t="s">
        <v>16</v>
      </c>
      <c r="G1" s="2" t="s">
        <v>17</v>
      </c>
      <c r="H1" s="71" t="s">
        <v>55</v>
      </c>
      <c r="I1" s="71"/>
      <c r="J1" s="71"/>
      <c r="K1" s="71"/>
    </row>
    <row r="2" spans="1:11" ht="18">
      <c r="A2" s="36" t="s">
        <v>6</v>
      </c>
      <c r="C2" s="2"/>
      <c r="G2" s="2" t="s">
        <v>18</v>
      </c>
      <c r="H2" s="71" t="s">
        <v>56</v>
      </c>
      <c r="I2" s="71"/>
      <c r="J2" s="71"/>
      <c r="K2" s="7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2">
        <v>45666</v>
      </c>
      <c r="I3" s="73"/>
      <c r="J3" s="73"/>
      <c r="K3" s="7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7.7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51">
        <v>210</v>
      </c>
      <c r="G6" s="53">
        <v>7.04</v>
      </c>
      <c r="H6" s="53">
        <v>10.42</v>
      </c>
      <c r="I6" s="53">
        <v>22.12</v>
      </c>
      <c r="J6" s="53">
        <v>193.64</v>
      </c>
      <c r="K6" s="54">
        <v>173</v>
      </c>
    </row>
    <row r="7" spans="1:11" ht="15">
      <c r="A7" s="24"/>
      <c r="B7" s="16"/>
      <c r="C7" s="11"/>
      <c r="D7" s="6"/>
      <c r="E7" s="49"/>
      <c r="F7" s="51"/>
      <c r="G7" s="53"/>
      <c r="H7" s="53"/>
      <c r="I7" s="53"/>
      <c r="J7" s="53"/>
      <c r="K7" s="54"/>
    </row>
    <row r="8" spans="1:11" ht="15">
      <c r="A8" s="24"/>
      <c r="B8" s="16"/>
      <c r="C8" s="11"/>
      <c r="D8" s="7" t="s">
        <v>22</v>
      </c>
      <c r="E8" s="49" t="s">
        <v>38</v>
      </c>
      <c r="F8" s="51">
        <v>200</v>
      </c>
      <c r="G8" s="53">
        <v>0.2</v>
      </c>
      <c r="H8" s="53">
        <v>0</v>
      </c>
      <c r="I8" s="53">
        <v>14</v>
      </c>
      <c r="J8" s="53">
        <v>28</v>
      </c>
      <c r="K8" s="55">
        <v>376</v>
      </c>
    </row>
    <row r="9" spans="1:11" ht="15">
      <c r="A9" s="24"/>
      <c r="B9" s="16"/>
      <c r="C9" s="11"/>
      <c r="D9" s="7" t="s">
        <v>23</v>
      </c>
      <c r="E9" s="49" t="s">
        <v>37</v>
      </c>
      <c r="F9" s="51">
        <v>60</v>
      </c>
      <c r="G9" s="53">
        <v>4.74</v>
      </c>
      <c r="H9" s="53">
        <v>0.6</v>
      </c>
      <c r="I9" s="53">
        <v>28.98</v>
      </c>
      <c r="J9" s="53">
        <v>140.28</v>
      </c>
      <c r="K9" s="54" t="s">
        <v>40</v>
      </c>
    </row>
    <row r="10" spans="1:11" ht="15">
      <c r="A10" s="24"/>
      <c r="B10" s="16"/>
      <c r="C10" s="11"/>
      <c r="D10" s="7" t="s">
        <v>24</v>
      </c>
      <c r="E10" s="50" t="s">
        <v>39</v>
      </c>
      <c r="F10" s="52">
        <v>20</v>
      </c>
      <c r="G10" s="53">
        <v>0.1</v>
      </c>
      <c r="H10" s="53">
        <v>0</v>
      </c>
      <c r="I10" s="53">
        <v>14.32</v>
      </c>
      <c r="J10" s="53">
        <v>57.68</v>
      </c>
      <c r="K10" s="54" t="s">
        <v>40</v>
      </c>
    </row>
    <row r="11" spans="1:11" ht="15">
      <c r="A11" s="24"/>
      <c r="B11" s="16"/>
      <c r="C11" s="11"/>
      <c r="D11" s="6"/>
      <c r="E11" s="49" t="s">
        <v>36</v>
      </c>
      <c r="F11" s="51">
        <v>15</v>
      </c>
      <c r="G11" s="53">
        <v>3.48</v>
      </c>
      <c r="H11" s="53">
        <v>4.43</v>
      </c>
      <c r="I11" s="53">
        <v>0</v>
      </c>
      <c r="J11" s="53">
        <v>54.6</v>
      </c>
      <c r="K11" s="54">
        <v>15</v>
      </c>
    </row>
    <row r="12" spans="1:11" ht="15">
      <c r="A12" s="24"/>
      <c r="B12" s="16"/>
      <c r="C12" s="11"/>
      <c r="D12" s="6"/>
      <c r="E12" s="49"/>
      <c r="F12" s="51"/>
      <c r="G12" s="53"/>
      <c r="H12" s="53"/>
      <c r="I12" s="53"/>
      <c r="J12" s="53"/>
      <c r="K12" s="54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>SUM(G6:G12)</f>
        <v>15.56</v>
      </c>
      <c r="H13" s="20">
        <f>SUM(H6:H12)</f>
        <v>15.45</v>
      </c>
      <c r="I13" s="20">
        <f>SUM(I6:I12)</f>
        <v>79.420000000000016</v>
      </c>
      <c r="J13" s="20">
        <f>SUM(J6:J12)</f>
        <v>474.2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75" t="s">
        <v>4</v>
      </c>
      <c r="D24" s="76"/>
      <c r="E24" s="32"/>
      <c r="F24" s="33">
        <f>F13+F23</f>
        <v>505</v>
      </c>
      <c r="G24" s="33">
        <f>G13+G23</f>
        <v>15.56</v>
      </c>
      <c r="H24" s="33">
        <f>H13+H23</f>
        <v>15.45</v>
      </c>
      <c r="I24" s="33">
        <f>I13+I23</f>
        <v>79.420000000000016</v>
      </c>
      <c r="J24" s="33">
        <f>J13+J23</f>
        <v>474.2</v>
      </c>
      <c r="K24" s="33"/>
    </row>
    <row r="25" spans="1:11" ht="27.75">
      <c r="A25" s="15">
        <v>1</v>
      </c>
      <c r="B25" s="16">
        <v>2</v>
      </c>
      <c r="C25" s="23" t="s">
        <v>20</v>
      </c>
      <c r="D25" s="5" t="s">
        <v>21</v>
      </c>
      <c r="E25" s="56" t="s">
        <v>41</v>
      </c>
      <c r="F25" s="58">
        <v>210</v>
      </c>
      <c r="G25" s="53">
        <v>10.44</v>
      </c>
      <c r="H25" s="53">
        <v>13.54</v>
      </c>
      <c r="I25" s="53">
        <v>15.33</v>
      </c>
      <c r="J25" s="53">
        <v>221.1</v>
      </c>
      <c r="K25" s="59">
        <v>175</v>
      </c>
    </row>
    <row r="26" spans="1:11" ht="15">
      <c r="A26" s="15"/>
      <c r="B26" s="16"/>
      <c r="C26" s="11"/>
      <c r="D26" s="6"/>
      <c r="E26" s="49"/>
      <c r="F26" s="53"/>
      <c r="G26" s="53"/>
      <c r="H26" s="53"/>
      <c r="I26" s="53"/>
      <c r="J26" s="53"/>
      <c r="K26" s="59"/>
    </row>
    <row r="27" spans="1:11" ht="15">
      <c r="A27" s="15"/>
      <c r="B27" s="16"/>
      <c r="C27" s="11"/>
      <c r="D27" s="7" t="s">
        <v>22</v>
      </c>
      <c r="E27" s="57" t="s">
        <v>43</v>
      </c>
      <c r="F27" s="58">
        <v>200</v>
      </c>
      <c r="G27" s="53">
        <f>0.61*200/180</f>
        <v>0.67777777777777781</v>
      </c>
      <c r="H27" s="53">
        <f>0.25*200/180</f>
        <v>0.27777777777777779</v>
      </c>
      <c r="I27" s="53">
        <f>16.18*200/180</f>
        <v>17.977777777777778</v>
      </c>
      <c r="J27" s="53">
        <f>69.41*200/180</f>
        <v>77.12222222222222</v>
      </c>
      <c r="K27" s="58">
        <v>8</v>
      </c>
    </row>
    <row r="28" spans="1:11" ht="15">
      <c r="A28" s="15"/>
      <c r="B28" s="16"/>
      <c r="C28" s="11"/>
      <c r="D28" s="7" t="s">
        <v>23</v>
      </c>
      <c r="E28" s="49" t="s">
        <v>37</v>
      </c>
      <c r="F28" s="53">
        <v>60</v>
      </c>
      <c r="G28" s="53">
        <v>4.74</v>
      </c>
      <c r="H28" s="53">
        <v>0.6</v>
      </c>
      <c r="I28" s="53">
        <v>28.98</v>
      </c>
      <c r="J28" s="53">
        <v>140.28</v>
      </c>
      <c r="K28" s="59" t="s">
        <v>40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9" t="s">
        <v>42</v>
      </c>
      <c r="F30" s="58">
        <v>30</v>
      </c>
      <c r="G30" s="58">
        <f>0.38*30/20</f>
        <v>0.57000000000000006</v>
      </c>
      <c r="H30" s="58">
        <v>1.62</v>
      </c>
      <c r="I30" s="58">
        <v>9.6199999999999992</v>
      </c>
      <c r="J30" s="58">
        <f>82.9*30/20</f>
        <v>124.35</v>
      </c>
      <c r="K30" s="59" t="s">
        <v>40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>SUM(G25:G31)</f>
        <v>16.427777777777777</v>
      </c>
      <c r="H32" s="20">
        <f>SUM(H25:H31)</f>
        <v>16.037777777777777</v>
      </c>
      <c r="I32" s="20">
        <f>SUM(I25:I31)</f>
        <v>71.907777777777781</v>
      </c>
      <c r="J32" s="20">
        <f>SUM(J25:J31)</f>
        <v>562.85222222222228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5" t="s">
        <v>4</v>
      </c>
      <c r="D43" s="76"/>
      <c r="E43" s="32"/>
      <c r="F43" s="33">
        <f>F32+F42</f>
        <v>500</v>
      </c>
      <c r="G43" s="33">
        <f>G32+G42</f>
        <v>16.427777777777777</v>
      </c>
      <c r="H43" s="33">
        <f>H32+H42</f>
        <v>16.037777777777777</v>
      </c>
      <c r="I43" s="33">
        <f>I32+I42</f>
        <v>71.907777777777781</v>
      </c>
      <c r="J43" s="33">
        <f>J32+J42</f>
        <v>562.85222222222228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60" t="s">
        <v>44</v>
      </c>
      <c r="F44" s="51">
        <v>200</v>
      </c>
      <c r="G44" s="53">
        <v>9.52</v>
      </c>
      <c r="H44" s="53">
        <v>4.17</v>
      </c>
      <c r="I44" s="53">
        <v>35.46</v>
      </c>
      <c r="J44" s="53">
        <v>201.7</v>
      </c>
      <c r="K44" s="54">
        <v>181</v>
      </c>
    </row>
    <row r="45" spans="1:11" ht="15">
      <c r="A45" s="24"/>
      <c r="B45" s="16"/>
      <c r="C45" s="11"/>
      <c r="D45" s="6"/>
      <c r="E45" s="61" t="s">
        <v>45</v>
      </c>
      <c r="F45" s="63">
        <v>40</v>
      </c>
      <c r="G45" s="64">
        <v>4.9000000000000004</v>
      </c>
      <c r="H45" s="53">
        <v>11.55</v>
      </c>
      <c r="I45" s="53">
        <v>17.100000000000001</v>
      </c>
      <c r="J45" s="64">
        <v>193</v>
      </c>
      <c r="K45" s="58">
        <v>2017</v>
      </c>
    </row>
    <row r="46" spans="1:11" ht="15">
      <c r="A46" s="24"/>
      <c r="B46" s="16"/>
      <c r="C46" s="11"/>
      <c r="D46" s="7" t="s">
        <v>22</v>
      </c>
      <c r="E46" s="62" t="s">
        <v>46</v>
      </c>
      <c r="F46" s="58">
        <v>200</v>
      </c>
      <c r="G46" s="58">
        <v>0.13</v>
      </c>
      <c r="H46" s="58">
        <v>0.02</v>
      </c>
      <c r="I46" s="58">
        <v>10.25</v>
      </c>
      <c r="J46" s="58">
        <v>41.68</v>
      </c>
      <c r="K46" s="59">
        <v>377</v>
      </c>
    </row>
    <row r="47" spans="1:11" ht="15">
      <c r="A47" s="24"/>
      <c r="B47" s="16"/>
      <c r="C47" s="11"/>
      <c r="D47" s="7" t="s">
        <v>23</v>
      </c>
      <c r="E47" s="49" t="s">
        <v>37</v>
      </c>
      <c r="F47" s="53">
        <v>60</v>
      </c>
      <c r="G47" s="53">
        <v>4.74</v>
      </c>
      <c r="H47" s="53">
        <v>0.6</v>
      </c>
      <c r="I47" s="53">
        <v>28.98</v>
      </c>
      <c r="J47" s="53">
        <v>140.28</v>
      </c>
      <c r="K47" s="59" t="s">
        <v>40</v>
      </c>
    </row>
    <row r="48" spans="1:11" ht="15">
      <c r="A48" s="24"/>
      <c r="B48" s="16"/>
      <c r="C48" s="11"/>
      <c r="D48" s="7" t="s">
        <v>24</v>
      </c>
      <c r="E48" s="49" t="s">
        <v>47</v>
      </c>
      <c r="F48" s="51">
        <v>100</v>
      </c>
      <c r="G48" s="53">
        <v>0.9</v>
      </c>
      <c r="H48" s="53">
        <v>0.2</v>
      </c>
      <c r="I48" s="53">
        <v>8.1</v>
      </c>
      <c r="J48" s="53">
        <v>37.799999999999997</v>
      </c>
      <c r="K48" s="58">
        <v>338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>SUM(G44:G50)</f>
        <v>20.189999999999998</v>
      </c>
      <c r="H51" s="20">
        <f>SUM(H44:H50)</f>
        <v>16.54</v>
      </c>
      <c r="I51" s="20">
        <f>SUM(I44:I50)</f>
        <v>99.89</v>
      </c>
      <c r="J51" s="20">
        <f>SUM(J44:J50)</f>
        <v>614.45999999999992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5" t="s">
        <v>4</v>
      </c>
      <c r="D62" s="76"/>
      <c r="E62" s="32"/>
      <c r="F62" s="33">
        <f>F51+F61</f>
        <v>600</v>
      </c>
      <c r="G62" s="33">
        <f>G51+G61</f>
        <v>20.189999999999998</v>
      </c>
      <c r="H62" s="33">
        <f>H51+H61</f>
        <v>16.54</v>
      </c>
      <c r="I62" s="33">
        <f>I51+I61</f>
        <v>99.89</v>
      </c>
      <c r="J62" s="33">
        <f>J51+J61</f>
        <v>614.45999999999992</v>
      </c>
      <c r="K62" s="33"/>
    </row>
    <row r="63" spans="1:11" ht="27.75">
      <c r="A63" s="21">
        <v>1</v>
      </c>
      <c r="B63" s="22">
        <v>4</v>
      </c>
      <c r="C63" s="23" t="s">
        <v>20</v>
      </c>
      <c r="D63" s="5" t="s">
        <v>21</v>
      </c>
      <c r="E63" s="48" t="s">
        <v>48</v>
      </c>
      <c r="F63" s="58">
        <v>210</v>
      </c>
      <c r="G63" s="53">
        <v>7.21</v>
      </c>
      <c r="H63" s="53">
        <v>11.58</v>
      </c>
      <c r="I63" s="53">
        <v>7.86</v>
      </c>
      <c r="J63" s="53">
        <v>203</v>
      </c>
      <c r="K63" s="59">
        <v>183</v>
      </c>
    </row>
    <row r="64" spans="1:11" ht="15">
      <c r="A64" s="24"/>
      <c r="B64" s="16"/>
      <c r="C64" s="11"/>
      <c r="D64" s="6"/>
      <c r="E64" s="49"/>
      <c r="F64" s="51"/>
      <c r="G64" s="53"/>
      <c r="H64" s="53"/>
      <c r="I64" s="53"/>
      <c r="J64" s="53"/>
      <c r="K64" s="58"/>
    </row>
    <row r="65" spans="1:11" ht="15">
      <c r="A65" s="24"/>
      <c r="B65" s="16"/>
      <c r="C65" s="11"/>
      <c r="D65" s="7" t="s">
        <v>22</v>
      </c>
      <c r="E65" s="65" t="s">
        <v>49</v>
      </c>
      <c r="F65" s="51">
        <v>200</v>
      </c>
      <c r="G65" s="53">
        <v>3.52</v>
      </c>
      <c r="H65" s="53">
        <v>3.72</v>
      </c>
      <c r="I65" s="53">
        <v>25.49</v>
      </c>
      <c r="J65" s="53">
        <v>145.19999999999999</v>
      </c>
      <c r="K65" s="53">
        <v>382</v>
      </c>
    </row>
    <row r="66" spans="1:11" ht="15">
      <c r="A66" s="24"/>
      <c r="B66" s="16"/>
      <c r="C66" s="11"/>
      <c r="D66" s="7" t="s">
        <v>23</v>
      </c>
      <c r="E66" s="49" t="s">
        <v>37</v>
      </c>
      <c r="F66" s="51">
        <v>60</v>
      </c>
      <c r="G66" s="53">
        <v>4.74</v>
      </c>
      <c r="H66" s="53">
        <v>0.6</v>
      </c>
      <c r="I66" s="53">
        <v>28.98</v>
      </c>
      <c r="J66" s="53">
        <v>140.28</v>
      </c>
      <c r="K66" s="58" t="s">
        <v>40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50" t="s">
        <v>39</v>
      </c>
      <c r="F68" s="66">
        <v>30</v>
      </c>
      <c r="G68" s="58">
        <f>0.1*30/20</f>
        <v>0.15</v>
      </c>
      <c r="H68" s="58">
        <v>0</v>
      </c>
      <c r="I68" s="58">
        <v>17.48</v>
      </c>
      <c r="J68" s="58">
        <f>57.68*30/20</f>
        <v>86.52000000000001</v>
      </c>
      <c r="K68" s="66" t="s">
        <v>40</v>
      </c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>SUM(G63:G69)</f>
        <v>15.620000000000001</v>
      </c>
      <c r="H70" s="20">
        <f>SUM(H63:H69)</f>
        <v>15.9</v>
      </c>
      <c r="I70" s="20">
        <f>SUM(I63:I69)</f>
        <v>79.81</v>
      </c>
      <c r="J70" s="20">
        <f>SUM(J63:J69)</f>
        <v>575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5" t="s">
        <v>4</v>
      </c>
      <c r="D81" s="76"/>
      <c r="E81" s="32"/>
      <c r="F81" s="33">
        <f>F70+F80</f>
        <v>500</v>
      </c>
      <c r="G81" s="33">
        <f>G70+G80</f>
        <v>15.620000000000001</v>
      </c>
      <c r="H81" s="33">
        <f>H70+H80</f>
        <v>15.9</v>
      </c>
      <c r="I81" s="33">
        <f>I70+I80</f>
        <v>79.81</v>
      </c>
      <c r="J81" s="33">
        <f>J70+J80</f>
        <v>575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50</v>
      </c>
      <c r="F82" s="58">
        <v>210</v>
      </c>
      <c r="G82" s="53">
        <v>5.63</v>
      </c>
      <c r="H82" s="53">
        <v>8.8000000000000007</v>
      </c>
      <c r="I82" s="53">
        <v>24.9</v>
      </c>
      <c r="J82" s="53">
        <v>195.2</v>
      </c>
      <c r="K82" s="54">
        <v>173</v>
      </c>
    </row>
    <row r="83" spans="1:11" ht="15">
      <c r="A83" s="24"/>
      <c r="B83" s="16"/>
      <c r="C83" s="11"/>
      <c r="D83" s="6"/>
      <c r="E83" s="57"/>
      <c r="F83" s="58"/>
      <c r="G83" s="53"/>
      <c r="H83" s="53"/>
      <c r="I83" s="53"/>
      <c r="J83" s="53"/>
      <c r="K83" s="58"/>
    </row>
    <row r="84" spans="1:11" ht="15">
      <c r="A84" s="24"/>
      <c r="B84" s="16"/>
      <c r="C84" s="11"/>
      <c r="D84" s="7" t="s">
        <v>22</v>
      </c>
      <c r="E84" s="57" t="s">
        <v>51</v>
      </c>
      <c r="F84" s="58">
        <v>200</v>
      </c>
      <c r="G84" s="53">
        <v>3.6</v>
      </c>
      <c r="H84" s="53">
        <v>2.67</v>
      </c>
      <c r="I84" s="53">
        <v>29.2</v>
      </c>
      <c r="J84" s="53">
        <v>155.19999999999999</v>
      </c>
      <c r="K84" s="58">
        <v>379</v>
      </c>
    </row>
    <row r="85" spans="1:11" ht="15">
      <c r="A85" s="24"/>
      <c r="B85" s="16"/>
      <c r="C85" s="11"/>
      <c r="D85" s="7" t="s">
        <v>23</v>
      </c>
      <c r="E85" s="49" t="s">
        <v>37</v>
      </c>
      <c r="F85" s="53">
        <v>60</v>
      </c>
      <c r="G85" s="53">
        <v>4.74</v>
      </c>
      <c r="H85" s="53">
        <v>0.6</v>
      </c>
      <c r="I85" s="53">
        <v>28.98</v>
      </c>
      <c r="J85" s="53">
        <v>140.28</v>
      </c>
      <c r="K85" s="59" t="s">
        <v>40</v>
      </c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9" t="s">
        <v>52</v>
      </c>
      <c r="F87" s="58">
        <v>40</v>
      </c>
      <c r="G87" s="53">
        <v>5.0999999999999996</v>
      </c>
      <c r="H87" s="53">
        <v>4.5999999999999996</v>
      </c>
      <c r="I87" s="53">
        <v>0.3</v>
      </c>
      <c r="J87" s="53">
        <v>63</v>
      </c>
      <c r="K87" s="58">
        <v>209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>SUM(G82:G88)</f>
        <v>19.07</v>
      </c>
      <c r="H89" s="20">
        <f>SUM(H82:H88)</f>
        <v>16.670000000000002</v>
      </c>
      <c r="I89" s="20">
        <f>SUM(I82:I88)</f>
        <v>83.38</v>
      </c>
      <c r="J89" s="20">
        <f>SUM(J82:J88)</f>
        <v>553.67999999999995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5" t="s">
        <v>4</v>
      </c>
      <c r="D100" s="76"/>
      <c r="E100" s="32"/>
      <c r="F100" s="33">
        <f>F89+F99</f>
        <v>510</v>
      </c>
      <c r="G100" s="33">
        <f>G89+G99</f>
        <v>19.07</v>
      </c>
      <c r="H100" s="33">
        <f>H89+H99</f>
        <v>16.670000000000002</v>
      </c>
      <c r="I100" s="33">
        <f>I89+I99</f>
        <v>83.38</v>
      </c>
      <c r="J100" s="33">
        <f>J89+J99</f>
        <v>553.67999999999995</v>
      </c>
      <c r="K100" s="33"/>
    </row>
    <row r="101" spans="1:11" ht="27.75">
      <c r="A101" s="21">
        <v>2</v>
      </c>
      <c r="B101" s="22">
        <v>1</v>
      </c>
      <c r="C101" s="23" t="s">
        <v>20</v>
      </c>
      <c r="D101" s="5" t="s">
        <v>21</v>
      </c>
      <c r="E101" s="48" t="s">
        <v>53</v>
      </c>
      <c r="F101" s="58">
        <v>180</v>
      </c>
      <c r="G101" s="53">
        <v>9.0860869565217381</v>
      </c>
      <c r="H101" s="53">
        <v>4.28</v>
      </c>
      <c r="I101" s="53">
        <v>32.270000000000003</v>
      </c>
      <c r="J101" s="53">
        <v>195.6</v>
      </c>
      <c r="K101" s="59">
        <v>188</v>
      </c>
    </row>
    <row r="102" spans="1:11" ht="15">
      <c r="A102" s="24"/>
      <c r="B102" s="16"/>
      <c r="C102" s="11"/>
      <c r="D102" s="6"/>
      <c r="E102" s="65"/>
      <c r="F102" s="51"/>
      <c r="G102" s="53"/>
      <c r="H102" s="53"/>
      <c r="I102" s="53"/>
      <c r="J102" s="53"/>
      <c r="K102" s="64"/>
    </row>
    <row r="103" spans="1:11" ht="15">
      <c r="A103" s="24"/>
      <c r="B103" s="16"/>
      <c r="C103" s="11"/>
      <c r="D103" s="7" t="s">
        <v>22</v>
      </c>
      <c r="E103" s="65" t="s">
        <v>49</v>
      </c>
      <c r="F103" s="51">
        <v>200</v>
      </c>
      <c r="G103" s="53">
        <v>3.52</v>
      </c>
      <c r="H103" s="53">
        <v>3.72</v>
      </c>
      <c r="I103" s="53">
        <v>25.49</v>
      </c>
      <c r="J103" s="53">
        <v>145.19999999999999</v>
      </c>
      <c r="K103" s="64">
        <v>382</v>
      </c>
    </row>
    <row r="104" spans="1:11" ht="15">
      <c r="A104" s="24"/>
      <c r="B104" s="16"/>
      <c r="C104" s="11"/>
      <c r="D104" s="7" t="s">
        <v>23</v>
      </c>
      <c r="E104" s="49" t="s">
        <v>45</v>
      </c>
      <c r="F104" s="51">
        <v>40</v>
      </c>
      <c r="G104" s="53">
        <v>4.9000000000000004</v>
      </c>
      <c r="H104" s="53">
        <v>11.55</v>
      </c>
      <c r="I104" s="53">
        <v>17.100000000000001</v>
      </c>
      <c r="J104" s="53">
        <v>193</v>
      </c>
      <c r="K104" s="58">
        <v>2017</v>
      </c>
    </row>
    <row r="105" spans="1:11" ht="15">
      <c r="A105" s="24"/>
      <c r="B105" s="16"/>
      <c r="C105" s="11"/>
      <c r="D105" s="7" t="s">
        <v>24</v>
      </c>
      <c r="E105" s="49" t="s">
        <v>47</v>
      </c>
      <c r="F105" s="51">
        <v>100</v>
      </c>
      <c r="G105" s="53">
        <v>0.9</v>
      </c>
      <c r="H105" s="53">
        <v>0.2</v>
      </c>
      <c r="I105" s="53">
        <v>8.1</v>
      </c>
      <c r="J105" s="53">
        <v>37.799999999999997</v>
      </c>
      <c r="K105" s="58">
        <v>338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520</v>
      </c>
      <c r="G108" s="20">
        <f>SUM(G101:G107)</f>
        <v>18.406086956521737</v>
      </c>
      <c r="H108" s="20">
        <f>SUM(H101:H107)</f>
        <v>19.75</v>
      </c>
      <c r="I108" s="20">
        <f>SUM(I101:I107)</f>
        <v>82.960000000000008</v>
      </c>
      <c r="J108" s="20">
        <f>SUM(J101:J107)</f>
        <v>571.59999999999991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75" t="s">
        <v>4</v>
      </c>
      <c r="D119" s="76"/>
      <c r="E119" s="32"/>
      <c r="F119" s="33">
        <f>F108+F118</f>
        <v>520</v>
      </c>
      <c r="G119" s="33">
        <f>G108+G118</f>
        <v>18.406086956521737</v>
      </c>
      <c r="H119" s="33">
        <f>H108+H118</f>
        <v>19.75</v>
      </c>
      <c r="I119" s="33">
        <f>I108+I118</f>
        <v>82.960000000000008</v>
      </c>
      <c r="J119" s="33">
        <f>J108+J118</f>
        <v>571.59999999999991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77" t="s">
        <v>62</v>
      </c>
      <c r="F120" s="78">
        <v>200</v>
      </c>
      <c r="G120" s="79"/>
      <c r="H120" s="78">
        <v>262.5</v>
      </c>
      <c r="I120" s="78">
        <v>16.2</v>
      </c>
      <c r="J120" s="78">
        <v>8.9</v>
      </c>
      <c r="K120" s="80">
        <v>36.979999999999997</v>
      </c>
    </row>
    <row r="121" spans="1:11" ht="15">
      <c r="A121" s="15"/>
      <c r="B121" s="16"/>
      <c r="C121" s="11"/>
      <c r="D121" s="6"/>
      <c r="E121" s="81" t="s">
        <v>58</v>
      </c>
      <c r="F121" s="82">
        <v>50</v>
      </c>
      <c r="G121" s="83"/>
      <c r="H121" s="82">
        <v>394.55</v>
      </c>
      <c r="I121" s="82">
        <v>13.78</v>
      </c>
      <c r="J121" s="82">
        <v>12.64</v>
      </c>
      <c r="K121" s="84">
        <v>60.11</v>
      </c>
    </row>
    <row r="122" spans="1:11" ht="15">
      <c r="A122" s="15"/>
      <c r="B122" s="16"/>
      <c r="C122" s="11"/>
      <c r="D122" s="7" t="s">
        <v>22</v>
      </c>
      <c r="E122" s="81" t="s">
        <v>63</v>
      </c>
      <c r="F122" s="82">
        <v>200</v>
      </c>
      <c r="G122" s="83"/>
      <c r="H122" s="82">
        <v>46.03</v>
      </c>
      <c r="I122" s="82">
        <v>0.43</v>
      </c>
      <c r="J122" s="82">
        <v>0</v>
      </c>
      <c r="K122" s="84">
        <v>12.73</v>
      </c>
    </row>
    <row r="123" spans="1:11" ht="15">
      <c r="A123" s="15"/>
      <c r="B123" s="16"/>
      <c r="C123" s="11"/>
      <c r="D123" s="7" t="s">
        <v>23</v>
      </c>
      <c r="E123" s="81" t="s">
        <v>64</v>
      </c>
      <c r="F123" s="82">
        <v>150</v>
      </c>
      <c r="G123" s="83"/>
      <c r="H123" s="82">
        <v>47</v>
      </c>
      <c r="I123" s="82">
        <v>0</v>
      </c>
      <c r="J123" s="82">
        <v>0</v>
      </c>
      <c r="K123" s="84">
        <v>10</v>
      </c>
    </row>
    <row r="124" spans="1:11" ht="15.75" thickBot="1">
      <c r="A124" s="15"/>
      <c r="B124" s="16"/>
      <c r="C124" s="11"/>
      <c r="D124" s="7" t="s">
        <v>24</v>
      </c>
      <c r="E124" s="85" t="s">
        <v>65</v>
      </c>
      <c r="F124" s="86">
        <v>30</v>
      </c>
      <c r="G124" s="87">
        <v>63.72</v>
      </c>
      <c r="H124" s="86">
        <v>168</v>
      </c>
      <c r="I124" s="86">
        <v>8</v>
      </c>
      <c r="J124" s="86">
        <v>4</v>
      </c>
      <c r="K124" s="88">
        <v>35</v>
      </c>
    </row>
    <row r="125" spans="1:11" ht="15">
      <c r="A125" s="15"/>
      <c r="B125" s="16"/>
      <c r="C125" s="11"/>
      <c r="D125" s="6"/>
      <c r="E125" s="50"/>
      <c r="F125" s="66"/>
      <c r="G125" s="58"/>
      <c r="H125" s="58"/>
      <c r="I125" s="58"/>
      <c r="J125" s="58"/>
      <c r="K125" s="66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630</v>
      </c>
      <c r="G127" s="20">
        <f>SUM(G120:G126)</f>
        <v>63.72</v>
      </c>
      <c r="H127" s="20">
        <f>SUM(H120:H126)</f>
        <v>918.07999999999993</v>
      </c>
      <c r="I127" s="20">
        <f>SUM(I120:I126)</f>
        <v>38.409999999999997</v>
      </c>
      <c r="J127" s="20">
        <f>SUM(J120:J126)</f>
        <v>25.54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75" t="s">
        <v>4</v>
      </c>
      <c r="D138" s="76"/>
      <c r="E138" s="32"/>
      <c r="F138" s="33">
        <f>F127+F137</f>
        <v>630</v>
      </c>
      <c r="G138" s="33">
        <f>G127+G137</f>
        <v>63.72</v>
      </c>
      <c r="H138" s="33">
        <f>H127+H137</f>
        <v>918.07999999999993</v>
      </c>
      <c r="I138" s="33">
        <f>I127+I137</f>
        <v>38.409999999999997</v>
      </c>
      <c r="J138" s="33">
        <f>J127+J137</f>
        <v>25.54</v>
      </c>
      <c r="K138" s="33"/>
    </row>
    <row r="139" spans="1:11" ht="27.75">
      <c r="A139" s="21">
        <v>2</v>
      </c>
      <c r="B139" s="22">
        <v>3</v>
      </c>
      <c r="C139" s="23" t="s">
        <v>20</v>
      </c>
      <c r="D139" s="5" t="s">
        <v>21</v>
      </c>
      <c r="E139" s="48" t="s">
        <v>35</v>
      </c>
      <c r="F139" s="51">
        <v>210</v>
      </c>
      <c r="G139" s="53">
        <v>7.04</v>
      </c>
      <c r="H139" s="53">
        <v>10.42</v>
      </c>
      <c r="I139" s="53">
        <v>19.12</v>
      </c>
      <c r="J139" s="53">
        <v>193.64</v>
      </c>
      <c r="K139" s="54">
        <v>173</v>
      </c>
    </row>
    <row r="140" spans="1:11" ht="15">
      <c r="A140" s="24"/>
      <c r="B140" s="16"/>
      <c r="C140" s="11"/>
      <c r="D140" s="6"/>
      <c r="E140" s="49" t="s">
        <v>36</v>
      </c>
      <c r="F140" s="53">
        <v>15</v>
      </c>
      <c r="G140" s="53">
        <v>3.48</v>
      </c>
      <c r="H140" s="53">
        <v>4.43</v>
      </c>
      <c r="I140" s="53">
        <v>0</v>
      </c>
      <c r="J140" s="53">
        <v>54.6</v>
      </c>
      <c r="K140" s="54">
        <v>15</v>
      </c>
    </row>
    <row r="141" spans="1:11" ht="15">
      <c r="A141" s="24"/>
      <c r="B141" s="16"/>
      <c r="C141" s="11"/>
      <c r="D141" s="7" t="s">
        <v>22</v>
      </c>
      <c r="E141" s="62" t="s">
        <v>51</v>
      </c>
      <c r="F141" s="58">
        <v>200</v>
      </c>
      <c r="G141" s="58">
        <v>3.6</v>
      </c>
      <c r="H141" s="58">
        <v>2.67</v>
      </c>
      <c r="I141" s="58">
        <v>29.2</v>
      </c>
      <c r="J141" s="58">
        <v>155.19999999999999</v>
      </c>
      <c r="K141" s="58">
        <v>379</v>
      </c>
    </row>
    <row r="142" spans="1:11" ht="15.75" customHeight="1">
      <c r="A142" s="24"/>
      <c r="B142" s="16"/>
      <c r="C142" s="11"/>
      <c r="D142" s="7" t="s">
        <v>23</v>
      </c>
      <c r="E142" s="49" t="s">
        <v>37</v>
      </c>
      <c r="F142" s="53">
        <v>60</v>
      </c>
      <c r="G142" s="53">
        <v>4.74</v>
      </c>
      <c r="H142" s="53">
        <v>0.6</v>
      </c>
      <c r="I142" s="53">
        <v>28.98</v>
      </c>
      <c r="J142" s="53">
        <v>140.28</v>
      </c>
      <c r="K142" s="54" t="s">
        <v>40</v>
      </c>
    </row>
    <row r="143" spans="1:11" ht="15">
      <c r="A143" s="24"/>
      <c r="B143" s="16"/>
      <c r="C143" s="11"/>
      <c r="D143" s="7" t="s">
        <v>24</v>
      </c>
      <c r="E143" s="62"/>
      <c r="F143" s="58"/>
      <c r="G143" s="58"/>
      <c r="H143" s="58"/>
      <c r="I143" s="58"/>
      <c r="J143" s="58"/>
      <c r="K143" s="58"/>
    </row>
    <row r="144" spans="1:11" ht="15">
      <c r="A144" s="24"/>
      <c r="B144" s="16"/>
      <c r="C144" s="11"/>
      <c r="D144" s="6"/>
      <c r="E144" s="49" t="s">
        <v>42</v>
      </c>
      <c r="F144" s="58">
        <v>20</v>
      </c>
      <c r="G144" s="53">
        <v>0.38</v>
      </c>
      <c r="H144" s="53">
        <v>1.08</v>
      </c>
      <c r="I144" s="53">
        <v>6.41</v>
      </c>
      <c r="J144" s="53">
        <v>35.270000000000003</v>
      </c>
      <c r="K144" s="66" t="s">
        <v>40</v>
      </c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505</v>
      </c>
      <c r="G146" s="20">
        <f>SUM(G139:G145)</f>
        <v>19.239999999999998</v>
      </c>
      <c r="H146" s="20">
        <f>SUM(H139:H145)</f>
        <v>19.200000000000003</v>
      </c>
      <c r="I146" s="20">
        <f>SUM(I139:I145)</f>
        <v>83.71</v>
      </c>
      <c r="J146" s="20">
        <f>SUM(J139:J145)</f>
        <v>578.9899999999999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75" t="s">
        <v>4</v>
      </c>
      <c r="D157" s="76"/>
      <c r="E157" s="32"/>
      <c r="F157" s="33">
        <f>F146+F156</f>
        <v>505</v>
      </c>
      <c r="G157" s="33">
        <f>G146+G156</f>
        <v>19.239999999999998</v>
      </c>
      <c r="H157" s="33">
        <f>H146+H156</f>
        <v>19.200000000000003</v>
      </c>
      <c r="I157" s="33">
        <f>I146+I156</f>
        <v>83.71</v>
      </c>
      <c r="J157" s="33">
        <f>J146+J156</f>
        <v>578.9899999999999</v>
      </c>
      <c r="K157" s="33"/>
    </row>
    <row r="158" spans="1:11" ht="27.75">
      <c r="A158" s="21">
        <v>2</v>
      </c>
      <c r="B158" s="22">
        <v>4</v>
      </c>
      <c r="C158" s="23" t="s">
        <v>20</v>
      </c>
      <c r="D158" s="5" t="s">
        <v>21</v>
      </c>
      <c r="E158" s="48" t="s">
        <v>48</v>
      </c>
      <c r="F158" s="58">
        <v>210</v>
      </c>
      <c r="G158" s="53">
        <v>7.21</v>
      </c>
      <c r="H158" s="53">
        <v>11.58</v>
      </c>
      <c r="I158" s="53">
        <v>7.86</v>
      </c>
      <c r="J158" s="53">
        <v>203</v>
      </c>
      <c r="K158" s="59">
        <v>183</v>
      </c>
    </row>
    <row r="159" spans="1:11" ht="15">
      <c r="A159" s="24"/>
      <c r="B159" s="16"/>
      <c r="C159" s="11"/>
      <c r="D159" s="6"/>
      <c r="E159" s="49"/>
      <c r="F159" s="51"/>
      <c r="G159" s="53"/>
      <c r="H159" s="53"/>
      <c r="I159" s="53"/>
      <c r="J159" s="53"/>
      <c r="K159" s="58"/>
    </row>
    <row r="160" spans="1:11" ht="15">
      <c r="A160" s="24"/>
      <c r="B160" s="16"/>
      <c r="C160" s="11"/>
      <c r="D160" s="7" t="s">
        <v>22</v>
      </c>
      <c r="E160" s="65" t="s">
        <v>49</v>
      </c>
      <c r="F160" s="51">
        <v>200</v>
      </c>
      <c r="G160" s="53">
        <v>3.52</v>
      </c>
      <c r="H160" s="53">
        <v>3.72</v>
      </c>
      <c r="I160" s="53">
        <v>25.49</v>
      </c>
      <c r="J160" s="53">
        <v>145.19999999999999</v>
      </c>
      <c r="K160" s="53">
        <v>382</v>
      </c>
    </row>
    <row r="161" spans="1:11" ht="15">
      <c r="A161" s="24"/>
      <c r="B161" s="16"/>
      <c r="C161" s="11"/>
      <c r="D161" s="7" t="s">
        <v>23</v>
      </c>
      <c r="E161" s="49" t="s">
        <v>37</v>
      </c>
      <c r="F161" s="51">
        <v>60</v>
      </c>
      <c r="G161" s="53">
        <v>4.74</v>
      </c>
      <c r="H161" s="53">
        <v>0.6</v>
      </c>
      <c r="I161" s="53">
        <v>28.98</v>
      </c>
      <c r="J161" s="53">
        <v>140.28</v>
      </c>
      <c r="K161" s="58" t="s">
        <v>40</v>
      </c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50" t="s">
        <v>39</v>
      </c>
      <c r="F163" s="66">
        <v>30</v>
      </c>
      <c r="G163" s="58">
        <f>0.1*30/20</f>
        <v>0.15</v>
      </c>
      <c r="H163" s="58">
        <v>0</v>
      </c>
      <c r="I163" s="58">
        <v>17.48</v>
      </c>
      <c r="J163" s="58">
        <f>57.68*30/20</f>
        <v>86.52000000000001</v>
      </c>
      <c r="K163" s="66" t="s">
        <v>40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>SUM(G158:G164)</f>
        <v>15.620000000000001</v>
      </c>
      <c r="H165" s="20">
        <f>SUM(H158:H164)</f>
        <v>15.9</v>
      </c>
      <c r="I165" s="20">
        <f>SUM(I158:I164)</f>
        <v>79.81</v>
      </c>
      <c r="J165" s="20">
        <f>SUM(J158:J164)</f>
        <v>575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75" t="s">
        <v>4</v>
      </c>
      <c r="D176" s="76"/>
      <c r="E176" s="32"/>
      <c r="F176" s="33">
        <f>F165+F175</f>
        <v>500</v>
      </c>
      <c r="G176" s="33">
        <f>G165+G175</f>
        <v>15.620000000000001</v>
      </c>
      <c r="H176" s="33">
        <f>H165+H175</f>
        <v>15.9</v>
      </c>
      <c r="I176" s="33">
        <f>I165+I175</f>
        <v>79.81</v>
      </c>
      <c r="J176" s="33">
        <f>J165+J175</f>
        <v>575</v>
      </c>
      <c r="K176" s="33"/>
    </row>
    <row r="177" spans="1:11" ht="15.75" thickBot="1">
      <c r="A177" s="21">
        <v>2</v>
      </c>
      <c r="B177" s="22">
        <v>5</v>
      </c>
      <c r="C177" s="23" t="s">
        <v>20</v>
      </c>
      <c r="D177" s="5" t="s">
        <v>21</v>
      </c>
      <c r="E177" s="40" t="s">
        <v>57</v>
      </c>
      <c r="F177" s="41">
        <v>180</v>
      </c>
      <c r="G177" s="67">
        <v>3.33</v>
      </c>
      <c r="H177" s="68">
        <v>7.77</v>
      </c>
      <c r="I177" s="68">
        <v>41.42</v>
      </c>
      <c r="J177" s="68">
        <v>256.23</v>
      </c>
      <c r="K177" s="42"/>
    </row>
    <row r="178" spans="1:11" ht="15">
      <c r="A178" s="24"/>
      <c r="B178" s="16"/>
      <c r="C178" s="11"/>
      <c r="D178" s="6"/>
      <c r="E178" s="43" t="s">
        <v>61</v>
      </c>
      <c r="F178" s="58">
        <v>40</v>
      </c>
      <c r="G178" s="53">
        <v>5.0999999999999996</v>
      </c>
      <c r="H178" s="53">
        <v>4.5999999999999996</v>
      </c>
      <c r="I178" s="53">
        <v>0.3</v>
      </c>
      <c r="J178" s="53">
        <v>63</v>
      </c>
      <c r="K178" s="58">
        <v>209</v>
      </c>
    </row>
    <row r="179" spans="1:11" ht="15">
      <c r="A179" s="24"/>
      <c r="B179" s="16"/>
      <c r="C179" s="11"/>
      <c r="D179" s="7" t="s">
        <v>22</v>
      </c>
      <c r="E179" s="43" t="s">
        <v>59</v>
      </c>
      <c r="F179" s="51">
        <v>200</v>
      </c>
      <c r="G179" s="53">
        <v>3.52</v>
      </c>
      <c r="H179" s="53">
        <v>3.72</v>
      </c>
      <c r="I179" s="53">
        <v>25.49</v>
      </c>
      <c r="J179" s="53">
        <v>145.19999999999999</v>
      </c>
      <c r="K179" s="53">
        <v>382</v>
      </c>
    </row>
    <row r="180" spans="1:11" ht="15">
      <c r="A180" s="24"/>
      <c r="B180" s="16"/>
      <c r="C180" s="11"/>
      <c r="D180" s="7" t="s">
        <v>23</v>
      </c>
      <c r="E180" s="43" t="s">
        <v>60</v>
      </c>
      <c r="F180" s="51">
        <v>60</v>
      </c>
      <c r="G180" s="53">
        <v>4.74</v>
      </c>
      <c r="H180" s="53">
        <v>0.6</v>
      </c>
      <c r="I180" s="53">
        <v>28.98</v>
      </c>
      <c r="J180" s="53">
        <v>140.28</v>
      </c>
      <c r="K180" s="58" t="s">
        <v>40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 t="s">
        <v>58</v>
      </c>
      <c r="F182" s="51">
        <v>40</v>
      </c>
      <c r="G182" s="53">
        <v>4.9000000000000004</v>
      </c>
      <c r="H182" s="53">
        <v>11.55</v>
      </c>
      <c r="I182" s="53">
        <v>17.100000000000001</v>
      </c>
      <c r="J182" s="53">
        <v>193</v>
      </c>
      <c r="K182" s="58">
        <v>2017</v>
      </c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>SUM(G177:G183)</f>
        <v>21.589999999999996</v>
      </c>
      <c r="H184" s="20">
        <f>SUM(H177:H183)</f>
        <v>28.240000000000002</v>
      </c>
      <c r="I184" s="20">
        <f>SUM(I177:I183)</f>
        <v>113.28999999999999</v>
      </c>
      <c r="J184" s="20">
        <f>SUM(J177:J183)</f>
        <v>797.71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75" t="s">
        <v>4</v>
      </c>
      <c r="D195" s="76"/>
      <c r="E195" s="32"/>
      <c r="F195" s="33">
        <f>F184+F194</f>
        <v>520</v>
      </c>
      <c r="G195" s="33">
        <f>G184+G194</f>
        <v>21.589999999999996</v>
      </c>
      <c r="H195" s="33">
        <f>H184+H194</f>
        <v>28.240000000000002</v>
      </c>
      <c r="I195" s="33">
        <f>I184+I194</f>
        <v>113.28999999999999</v>
      </c>
      <c r="J195" s="33">
        <f>J184+J194</f>
        <v>797.71</v>
      </c>
      <c r="K195" s="33"/>
    </row>
    <row r="196" spans="1:11" ht="13.5" thickBot="1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529</v>
      </c>
      <c r="G196" s="35">
        <f>(G24+G43+G62+G81+G100+G119+G138+G157+G176+G195)/(IF(G24=0,0,1)+IF(G43=0,0,1)+IF(G62=0,0,1)+IF(G81=0,0,1)+IF(G100=0,0,1)+IF(G119=0,0,1)+IF(G138=0,0,1)+IF(G157=0,0,1)+IF(G176=0,0,1)+IF(G195=0,0,1))</f>
        <v>22.544386473429952</v>
      </c>
      <c r="H196" s="35">
        <f>(H24+H43+H62+H81+H100+H119+H138+H157+H176+H195)/(IF(H24=0,0,1)+IF(H43=0,0,1)+IF(H62=0,0,1)+IF(H81=0,0,1)+IF(H100=0,0,1)+IF(H119=0,0,1)+IF(H138=0,0,1)+IF(H157=0,0,1)+IF(H176=0,0,1)+IF(H195=0,0,1))</f>
        <v>108.17677777777779</v>
      </c>
      <c r="I196" s="35">
        <f>(I24+I43+I62+I81+I100+I119+I138+I157+I176+I195)/(IF(I24=0,0,1)+IF(I43=0,0,1)+IF(I62=0,0,1)+IF(I81=0,0,1)+IF(I100=0,0,1)+IF(I119=0,0,1)+IF(I138=0,0,1)+IF(I157=0,0,1)+IF(I176=0,0,1)+IF(I195=0,0,1))</f>
        <v>81.25877777777778</v>
      </c>
      <c r="J196" s="35">
        <f>(J24+J43+J62+J81+J100+J119+J138+J157+J176+J195)/(IF(J24=0,0,1)+IF(J43=0,0,1)+IF(J62=0,0,1)+IF(J81=0,0,1)+IF(J100=0,0,1)+IF(J119=0,0,1)+IF(J138=0,0,1)+IF(J157=0,0,1)+IF(J176=0,0,1)+IF(J195=0,0,1))</f>
        <v>532.9032222222221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43:D43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2023-12-22T08:36:21Z</cp:lastPrinted>
  <dcterms:created xsi:type="dcterms:W3CDTF">2022-05-16T14:23:56Z</dcterms:created>
  <dcterms:modified xsi:type="dcterms:W3CDTF">2025-01-07T10:44:07Z</dcterms:modified>
</cp:coreProperties>
</file>